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70" windowHeight="9525" activeTab="0"/>
  </bookViews>
  <sheets>
    <sheet name="Záradék" sheetId="1" r:id="rId1"/>
    <sheet name="Összesítő" sheetId="2" r:id="rId2"/>
    <sheet name="Vakolás és rabicolás" sheetId="3" r:id="rId3"/>
    <sheet name="Szárazépítés" sheetId="4" r:id="rId4"/>
    <sheet name="Hideg- és melegburkolatok készí" sheetId="5" r:id="rId5"/>
    <sheet name="Felületképzés" sheetId="6" r:id="rId6"/>
    <sheet name="Szigetelés" sheetId="7" r:id="rId7"/>
    <sheet name="Épületgépészet" sheetId="8" r:id="rId8"/>
  </sheets>
  <definedNames/>
  <calcPr fullCalcOnLoad="1"/>
</workbook>
</file>

<file path=xl/sharedStrings.xml><?xml version="1.0" encoding="utf-8"?>
<sst xmlns="http://schemas.openxmlformats.org/spreadsheetml/2006/main" count="183" uniqueCount="100">
  <si>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</si>
  <si>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</si>
  <si>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</si>
  <si>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</si>
  <si>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</si>
  <si>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</si>
  <si>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</si>
  <si>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</si>
  <si>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</si>
  <si>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</si>
  <si>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</si>
  <si>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</si>
  <si>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36-090-1.1.3-0550030</t>
  </si>
  <si>
    <t>m2</t>
  </si>
  <si>
    <t>Vakolatjavítás oldalfalon, tégla-, beton-, kőfelületen vagy építőlemezen, a meglazult, sérült vakolat előzetes leverésével, hiánypótlás 25% felett Hvb4-mc, beltéri, vakoló, cementes mészhabarcs mészpéppel</t>
  </si>
  <si>
    <t>36-090-1.3.3.3-0550040</t>
  </si>
  <si>
    <t>Vakolatjavítás mennyezeten, poroszsüveg-boltozaton, síkra vakolva,  a meglazult, sérült vakolat előzetes leverésével, hiánypótlás 25% felett Hvb8-mc, beltéri, vakoló cementes mészhabarcs mészpéppel</t>
  </si>
  <si>
    <t>36-090-3.2.3</t>
  </si>
  <si>
    <t>Munkanem összesen:</t>
  </si>
  <si>
    <t>Vakolás és rabicolás</t>
  </si>
  <si>
    <t>39-000-1.1.1.1</t>
  </si>
  <si>
    <t>Gipszkarton válaszfal szerkezetek bontása, CW vagy UA fém vázszerkezetről, egyszeres tartóvázról, 2x1 rtg. gipszkarton borítással</t>
  </si>
  <si>
    <t>39-000-2</t>
  </si>
  <si>
    <t>39-001-1.1.1.3-0210200</t>
  </si>
  <si>
    <t>Szárazépítés</t>
  </si>
  <si>
    <t>42-000-2.2</t>
  </si>
  <si>
    <t>Lapburkolatok bontása, fal-, pillér- és oszlopburkolat, bármely méretű mozaik, kőagyag és csempe</t>
  </si>
  <si>
    <t>42-000-2.3</t>
  </si>
  <si>
    <t>42-012-1.1.3.1.1.3-0313020</t>
  </si>
  <si>
    <t>Fal- , pillér- és oszlopburkolat készítése, beltérben, kenhető szigetelésre, mázas kerámiával, kötésben vagy hálósan, 3-5 mm vtg. ragasztóba rakva, 1-10 mm fugaszéleséggel, 25x25 - 40x40 cm közötti lapmérettel MAPEI Keraflex Easy C2E cementkötésű ragasztóhabarcs, szürke, Kerapoxy IEG epoxigyanta fugázó, cementszürke</t>
  </si>
  <si>
    <t>42-073-1.1-0313865</t>
  </si>
  <si>
    <t>Dilatációs és csatlakozó fuga kitöltése, szilikon alapú elasztikus tömítő anyaggal, 5 mm szélesség- és mélységben MAPEI Mapesil Z ecetsav bázisú szilikon tömítőanyag, színtelen</t>
  </si>
  <si>
    <t>42-090-3.2.1.1</t>
  </si>
  <si>
    <t>db</t>
  </si>
  <si>
    <t>42-090-5.1-0510002</t>
  </si>
  <si>
    <t>Lapburkolatok javítása, lábazati lapburkolat javítása egy-egy lap kivésésével, pótlásával, 10x20 cm-es mozaiklap, 10 cm szélességben Mozaiklap 10x20 cm, színes</t>
  </si>
  <si>
    <t>Hideg- és melegburkolatok készítése, aljzat előkészítés</t>
  </si>
  <si>
    <t>47-010-1.1.2-0418327</t>
  </si>
  <si>
    <t>Normál nem egyenletes nedvszívóképességű ásványi falfelületek alapozása, felületmegerősítése, vizes-diszperziós akril bázisú alapozóval, tagolt felületen Capasol bel- és kültéri alapozó, színtelen</t>
  </si>
  <si>
    <t>47-011-15.1.1.2-0211272</t>
  </si>
  <si>
    <t>47-011-15.1.1.4-0211273</t>
  </si>
  <si>
    <t>Felületképzés</t>
  </si>
  <si>
    <t>Összesen:</t>
  </si>
  <si>
    <t xml:space="preserve">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</si>
  <si>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</si>
  <si>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</si>
  <si>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</si>
  <si>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</si>
  <si>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</si>
  <si>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</si>
  <si>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</si>
  <si>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</si>
  <si>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</si>
  <si>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</si>
  <si>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</si>
  <si>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90-008-1-0110202(1)</t>
  </si>
  <si>
    <t>90-009-1-0510021 (1)</t>
  </si>
  <si>
    <t>egys.</t>
  </si>
  <si>
    <t>Festés utáni takarítás, felmosás, fólia és tesa szalag eltávolítás</t>
  </si>
  <si>
    <t>448-090-2,3-0313881 (4)</t>
  </si>
  <si>
    <t>Salétromos felület leverése,újra vakolása,2*-i glettelése</t>
  </si>
  <si>
    <t>Öltözőknél,folyosóknál,irodánkál helyenkénti glettelés és javítási munkálatok</t>
  </si>
  <si>
    <t>47-011-15.1.1.1-0151171 (90)</t>
  </si>
  <si>
    <t>Lapburkolatok bontása, lábazatburkolat 0,50 m magasságig,  egyenes egysoros vagy lépcsős kivitelben, 30x30 cm-es lapméretig</t>
  </si>
  <si>
    <t>fm</t>
  </si>
  <si>
    <t>48-000-4.1</t>
  </si>
  <si>
    <t>Sávosan vagy pontonként hegesztett, olvasztott vagy ragasztott bitumenes lemez szigetelés bontása, kettő vagy több réteg lemez esetén, vízszintes felületről</t>
  </si>
  <si>
    <t>48-090-2.1</t>
  </si>
  <si>
    <t>48-090-2.3-0313881</t>
  </si>
  <si>
    <t>Ragasztott tetőfedések javítása, csatlakozások, áttörések, repedések tömítése MAPEI Polyseal bitumenes tömítőragasztó</t>
  </si>
  <si>
    <t>Szigetelés</t>
  </si>
  <si>
    <t>82-000-3.4</t>
  </si>
  <si>
    <t>Vízellátás berendezési tárgyak leszerelése, WC csésze tartozékokkal</t>
  </si>
  <si>
    <t>82-009-5.1-0337799</t>
  </si>
  <si>
    <t>Mosdó vagy mosómedence berendezés elhelyezése és bekötése, kifolyószelep, bűzelzáró és sarokszelep nélkül, falra szerelhető porcelán kivitelben (komplett) KOLO Nova Pro mosdó, szögletes, túlfolyóval, csaplyukkal, 60 x 48 cm, Cikkszám: M31161000</t>
  </si>
  <si>
    <t>Épületgépészet</t>
  </si>
  <si>
    <t>47-041-3.1.2</t>
  </si>
  <si>
    <t>Beton felületek előkészítése; glettelés vízbázisú simítóanyaggal, teljes sima felületen, lépcsőházban vagy bútorozott helyiségben</t>
  </si>
  <si>
    <t>47-041-7.2.1-0222036</t>
  </si>
  <si>
    <t>Kül- és beltéri beton felületek festése; teljes felületen, két rétegben, két komponensű epoxigyanta festékkel, sima felületen Isomat EPOXYCOAT kétkomponensű, oldószeres epoxy bázisú festék, fehér, Kód: 0405/1</t>
  </si>
  <si>
    <t>Homlokzati kőpárkány vissza építése, a meglazult, sérült vakolat leverésével, sarok és csatlakozás-összedolgozással, 31-50 cm kiterített szélességig, hiánypótlás 25% felett</t>
  </si>
  <si>
    <t>Amstrong 600*600 mm  lapok cserélye,szerkezet erősítése helyreállítása</t>
  </si>
  <si>
    <t>CW fém vázszerkezetre szerelt válaszfal , csavarfejek és illesztések glettelve (Q2), 2 x 1 rtg. normál, 12,5 mm vtg. gipszkarton borítással, egyszeres, CW 100-06 mm vtg. tartóvázzal KNAUF A 13 normál építőlemez, 12,5 mm HRAK 1250/2000 Cikksz: 31307120, ásványi szálas hőszigetelés</t>
  </si>
  <si>
    <t xml:space="preserve">Lapburkolat javítása; Fal- és pillérburkolat javítása egy-egy lap kivésésével, pótlásával, 20x20 cm-es mozaiklap </t>
  </si>
  <si>
    <t>Festés előtt munkaterület takarásának készítése fóliával,hullámpapírral, tesa szalaggal</t>
  </si>
  <si>
    <t>Diszperziós festés műanyag bázisú vizes-diszperziós  fehér vagy gyárilag színezett festékkel, új vagy régi lekapart, előkészített alapfelületen, vakolaton, két rétegben, tagolt sima felületen HÉRA  beltéri festék (színezhető), fehér</t>
  </si>
  <si>
    <t xml:space="preserve">Diszperziós festés műanyag bázisú vizes-diszperziós  szürke és zöld   gyárilag színezett festékkel, új vagy régi lekapart, előkészített alapfelületen, vakolaton, két rétegben, lépcsőházban, tagolt sima felületen HÉRA Color beltéri festék készre színezve, </t>
  </si>
  <si>
    <t>Ragasztott tetőfedések javítása, kulé kavics depónálása, új rétegrend  készítése</t>
  </si>
  <si>
    <t>Öltözői vizesblokkok zuhanytálcáinak kibontása, fal ázás miatt ( zuhanytálca kibontása, faliburkolat kent szigetelés készítése, új zuhanytálcák beépítése, új falicsempe burkolat készítése, fugázás, szilóplasztozás )</t>
  </si>
  <si>
    <t xml:space="preserve">Térkő- homokos kavicságyazattal való burkolat bontása,tisztitása </t>
  </si>
  <si>
    <t>Kavicságyazat, homokkal, terítése, döngölése</t>
  </si>
  <si>
    <t>Beton ágyazat előkészítése</t>
  </si>
  <si>
    <t>Homok söprése a térkő burkoltra</t>
  </si>
  <si>
    <t>Térkő lerakása ( bontott )</t>
  </si>
  <si>
    <t xml:space="preserve"> </t>
  </si>
  <si>
    <t xml:space="preserve"> Kelt: </t>
  </si>
  <si>
    <t xml:space="preserve"> Készítette: </t>
  </si>
  <si>
    <t xml:space="preserve">Cím: 2310 Szigetszentmiklós, Damjanich utca 19.                </t>
  </si>
  <si>
    <t xml:space="preserve">Név: SZSZM Szigetszentmiklós Városfejlesztő Nonprofit Kft.                  </t>
  </si>
  <si>
    <t xml:space="preserve">A munka leírása: Sportcsarnok állagmegóvó, festési, burkolási, kűműves, épületgépészeti munkái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</si>
</sst>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4" fillId="0" borderId="0" xfId="0" applyFont="1" applyBorder="1" applyAlignment="1">
      <alignment vertical="top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vertical="top" wrapText="1"/>
    </xf>
    <xf numFmtId="0" fontId="46" fillId="0" borderId="0" xfId="0" applyFont="1" applyAlignment="1">
      <alignment vertical="top"/>
    </xf>
    <xf numFmtId="0" fontId="45" fillId="0" borderId="11" xfId="0" applyFont="1" applyBorder="1" applyAlignment="1">
      <alignment vertical="top"/>
    </xf>
    <xf numFmtId="10" fontId="45" fillId="0" borderId="11" xfId="0" applyNumberFormat="1" applyFont="1" applyBorder="1" applyAlignment="1">
      <alignment vertical="top"/>
    </xf>
    <xf numFmtId="0" fontId="45" fillId="0" borderId="0" xfId="0" applyFont="1" applyAlignment="1">
      <alignment horizontal="left" vertical="top"/>
    </xf>
    <xf numFmtId="0" fontId="45" fillId="0" borderId="11" xfId="0" applyFont="1" applyBorder="1" applyAlignment="1">
      <alignment horizontal="right" vertical="top"/>
    </xf>
    <xf numFmtId="0" fontId="45" fillId="0" borderId="0" xfId="0" applyFont="1" applyAlignment="1">
      <alignment vertical="top"/>
    </xf>
    <xf numFmtId="167" fontId="45" fillId="0" borderId="0" xfId="57" applyNumberFormat="1" applyFont="1" applyAlignment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right" vertical="top" wrapText="1"/>
      <protection/>
    </xf>
    <xf numFmtId="0" fontId="47" fillId="0" borderId="0" xfId="0" applyFont="1" applyBorder="1" applyAlignment="1">
      <alignment wrapText="1"/>
    </xf>
    <xf numFmtId="0" fontId="46" fillId="0" borderId="0" xfId="0" applyFont="1" applyAlignment="1">
      <alignment vertical="top"/>
    </xf>
    <xf numFmtId="0" fontId="0" fillId="0" borderId="0" xfId="0" applyAlignment="1">
      <alignment vertical="top"/>
    </xf>
    <xf numFmtId="0" fontId="33" fillId="0" borderId="0" xfId="43" applyAlignment="1">
      <alignment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167" fontId="45" fillId="0" borderId="10" xfId="57" applyNumberFormat="1" applyFont="1" applyBorder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F20" sqref="F20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27"/>
      <c r="B1" s="28"/>
      <c r="C1" s="28"/>
      <c r="D1" s="28"/>
    </row>
    <row r="2" spans="1:4" s="13" customFormat="1" ht="15.75">
      <c r="A2" s="27"/>
      <c r="B2" s="28"/>
      <c r="C2" s="28"/>
      <c r="D2" s="28"/>
    </row>
    <row r="3" spans="1:4" s="13" customFormat="1" ht="15.75">
      <c r="A3" s="27"/>
      <c r="B3" s="28"/>
      <c r="C3" s="28"/>
      <c r="D3" s="28"/>
    </row>
    <row r="4" spans="1:4" ht="15.75">
      <c r="A4" s="29"/>
      <c r="B4" s="28"/>
      <c r="C4" s="28"/>
      <c r="D4" s="28"/>
    </row>
    <row r="5" spans="1:4" ht="15.75">
      <c r="A5" s="30"/>
      <c r="B5" s="28"/>
      <c r="C5" s="28"/>
      <c r="D5" s="28"/>
    </row>
    <row r="6" spans="1:4" ht="15.75">
      <c r="A6" s="30"/>
      <c r="B6" s="28"/>
      <c r="C6" s="28"/>
      <c r="D6" s="28"/>
    </row>
    <row r="7" spans="1:4" ht="15.75">
      <c r="A7" s="30"/>
      <c r="B7" s="28"/>
      <c r="C7" s="28"/>
      <c r="D7" s="28"/>
    </row>
    <row r="9" spans="1:3" ht="15.75">
      <c r="A9" s="36" t="s">
        <v>98</v>
      </c>
      <c r="B9" s="36"/>
      <c r="C9" s="36"/>
    </row>
    <row r="10" spans="1:3" ht="15.75">
      <c r="A10" s="37" t="s">
        <v>97</v>
      </c>
      <c r="B10" s="37"/>
      <c r="C10" s="37"/>
    </row>
    <row r="11" ht="15.75">
      <c r="C11" s="9" t="s">
        <v>95</v>
      </c>
    </row>
    <row r="12" spans="1:3" ht="15.75">
      <c r="A12" s="9" t="s">
        <v>43</v>
      </c>
      <c r="C12" s="18" t="s">
        <v>96</v>
      </c>
    </row>
    <row r="13" ht="15.75">
      <c r="A13" s="9" t="s">
        <v>43</v>
      </c>
    </row>
    <row r="14" ht="15.75">
      <c r="A14" s="9" t="s">
        <v>43</v>
      </c>
    </row>
    <row r="15" spans="1:4" ht="47.25" customHeight="1">
      <c r="A15" s="38" t="s">
        <v>99</v>
      </c>
      <c r="B15" s="38"/>
      <c r="C15" s="38"/>
      <c r="D15" s="38"/>
    </row>
    <row r="16" ht="15.75">
      <c r="A16" s="9" t="s">
        <v>44</v>
      </c>
    </row>
    <row r="17" spans="1:4" ht="15.75">
      <c r="A17" s="9" t="s">
        <v>44</v>
      </c>
      <c r="D17" s="9" t="s">
        <v>94</v>
      </c>
    </row>
    <row r="18" ht="15.75">
      <c r="A18" s="9" t="s">
        <v>44</v>
      </c>
    </row>
    <row r="20" ht="15.75">
      <c r="A20" s="9" t="s">
        <v>44</v>
      </c>
    </row>
    <row r="22" spans="1:4" ht="15.75">
      <c r="A22" s="31" t="s">
        <v>45</v>
      </c>
      <c r="B22" s="32"/>
      <c r="C22" s="32"/>
      <c r="D22" s="32"/>
    </row>
    <row r="23" spans="1:4" ht="15.75">
      <c r="A23" s="14" t="s">
        <v>46</v>
      </c>
      <c r="B23" s="14"/>
      <c r="C23" s="17" t="s">
        <v>47</v>
      </c>
      <c r="D23" s="17" t="s">
        <v>48</v>
      </c>
    </row>
    <row r="24" spans="1:4" ht="15.75">
      <c r="A24" s="14" t="s">
        <v>49</v>
      </c>
      <c r="B24" s="14"/>
      <c r="C24" s="14">
        <f>ROUND(SUM(Összesítő!B2:B5),0)</f>
        <v>0</v>
      </c>
      <c r="D24" s="14">
        <f>ROUND(SUM(Összesítő!C2:C5),0)</f>
        <v>0</v>
      </c>
    </row>
    <row r="25" spans="1:4" ht="15.75">
      <c r="A25" s="14" t="s">
        <v>50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51</v>
      </c>
      <c r="C26" s="33">
        <f>ROUND(C25+D25,0)</f>
        <v>0</v>
      </c>
      <c r="D26" s="33"/>
    </row>
    <row r="27" spans="1:4" ht="15.75">
      <c r="A27" s="14" t="s">
        <v>52</v>
      </c>
      <c r="B27" s="15">
        <v>0.27</v>
      </c>
      <c r="C27" s="34">
        <f>ROUND(C26*B27,0)</f>
        <v>0</v>
      </c>
      <c r="D27" s="34"/>
    </row>
    <row r="28" spans="1:4" ht="15.75">
      <c r="A28" s="14" t="s">
        <v>53</v>
      </c>
      <c r="B28" s="14"/>
      <c r="C28" s="35">
        <f>ROUND(C26+C27,0)</f>
        <v>0</v>
      </c>
      <c r="D28" s="35"/>
    </row>
    <row r="32" spans="2:3" ht="15.75">
      <c r="B32" s="33" t="s">
        <v>54</v>
      </c>
      <c r="C32" s="33"/>
    </row>
    <row r="34" ht="15.75">
      <c r="A34" s="16"/>
    </row>
    <row r="35" ht="15.75">
      <c r="A35" s="16"/>
    </row>
    <row r="36" ht="15.75">
      <c r="A36" s="16"/>
    </row>
  </sheetData>
  <sheetProtection/>
  <mergeCells count="15">
    <mergeCell ref="A7:D7"/>
    <mergeCell ref="A22:D22"/>
    <mergeCell ref="C26:D26"/>
    <mergeCell ref="C27:D27"/>
    <mergeCell ref="C28:D28"/>
    <mergeCell ref="B32:C32"/>
    <mergeCell ref="A15:D15"/>
    <mergeCell ref="A9:C9"/>
    <mergeCell ref="A10:C10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view="pageLayout" workbookViewId="0" topLeftCell="A1">
      <selection activeCell="A7" sqref="A7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19</v>
      </c>
      <c r="B2" s="10">
        <f>'Vakolás és rabicolás'!H5</f>
        <v>0</v>
      </c>
      <c r="C2" s="10">
        <f>'Vakolás és rabicolás'!I5</f>
        <v>0</v>
      </c>
    </row>
    <row r="3" spans="1:3" ht="15.75">
      <c r="A3" s="10" t="s">
        <v>24</v>
      </c>
      <c r="B3" s="10">
        <f>Szárazépítés!H5</f>
        <v>0</v>
      </c>
      <c r="C3" s="10">
        <f>Szárazépítés!I5</f>
        <v>0</v>
      </c>
    </row>
    <row r="4" spans="1:3" ht="31.5">
      <c r="A4" s="10" t="s">
        <v>36</v>
      </c>
      <c r="B4" s="10">
        <f>'Hideg- és melegburkolatok készí'!H13</f>
        <v>0</v>
      </c>
      <c r="C4" s="10">
        <f>'Hideg- és melegburkolatok készí'!I13</f>
        <v>0</v>
      </c>
    </row>
    <row r="5" spans="1:3" ht="15.75">
      <c r="A5" s="10" t="s">
        <v>41</v>
      </c>
      <c r="B5" s="10">
        <f>Felületképzés!H12</f>
        <v>0</v>
      </c>
      <c r="C5" s="10">
        <f>Felületképzés!I12</f>
        <v>0</v>
      </c>
    </row>
    <row r="6" spans="1:3" ht="15.75">
      <c r="A6" s="10" t="s">
        <v>70</v>
      </c>
      <c r="B6" s="10">
        <f>Szigetelés!H5</f>
        <v>0</v>
      </c>
      <c r="C6" s="10">
        <f>Szigetelés!I5</f>
        <v>0</v>
      </c>
    </row>
    <row r="7" spans="1:3" ht="15.75">
      <c r="A7" s="10" t="s">
        <v>75</v>
      </c>
      <c r="B7" s="10">
        <f>Épületgépészet!H5</f>
        <v>0</v>
      </c>
      <c r="C7" s="10">
        <f>Épületgépészet!I5</f>
        <v>0</v>
      </c>
    </row>
    <row r="8" spans="1:3" s="11" customFormat="1" ht="15.75">
      <c r="A8" s="11" t="s">
        <v>42</v>
      </c>
      <c r="B8" s="11">
        <f>SUM(B2:B6)</f>
        <v>0</v>
      </c>
      <c r="C8" s="11">
        <f>SUM(C2:C6)</f>
        <v>0</v>
      </c>
    </row>
    <row r="11" ht="15.75">
      <c r="B11" s="19"/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view="pageLayout" zoomScale="130" zoomScalePageLayoutView="130" workbookViewId="0" topLeftCell="A1">
      <selection activeCell="G4" sqref="G4"/>
    </sheetView>
  </sheetViews>
  <sheetFormatPr defaultColWidth="9.140625" defaultRowHeight="15"/>
  <cols>
    <col min="1" max="1" width="3.1406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12</v>
      </c>
      <c r="C2" s="1" t="s">
        <v>14</v>
      </c>
      <c r="D2" s="5">
        <v>17</v>
      </c>
      <c r="E2" s="1" t="s">
        <v>13</v>
      </c>
      <c r="H2" s="5">
        <f>ROUND(D2*F2,0)</f>
        <v>0</v>
      </c>
      <c r="I2" s="5">
        <f>ROUND(D2*G2,0)</f>
        <v>0</v>
      </c>
    </row>
    <row r="3" spans="1:9" ht="76.5">
      <c r="A3" s="7">
        <v>2</v>
      </c>
      <c r="B3" s="1" t="s">
        <v>15</v>
      </c>
      <c r="C3" s="1" t="s">
        <v>16</v>
      </c>
      <c r="D3" s="5">
        <v>23</v>
      </c>
      <c r="E3" s="1" t="s">
        <v>13</v>
      </c>
      <c r="H3" s="5">
        <f>ROUND(D3*F3,0)</f>
        <v>0</v>
      </c>
      <c r="I3" s="5">
        <f>ROUND(D3*G3,0)</f>
        <v>0</v>
      </c>
    </row>
    <row r="4" spans="1:9" ht="63.75">
      <c r="A4" s="7">
        <v>3</v>
      </c>
      <c r="B4" s="1" t="s">
        <v>17</v>
      </c>
      <c r="C4" s="1" t="s">
        <v>80</v>
      </c>
      <c r="D4" s="5">
        <v>12</v>
      </c>
      <c r="E4" s="1" t="s">
        <v>64</v>
      </c>
      <c r="H4" s="5">
        <f>ROUND(D4*F4,0)</f>
        <v>0</v>
      </c>
      <c r="I4" s="5">
        <f>ROUND(D4*G4,0)</f>
        <v>0</v>
      </c>
    </row>
    <row r="5" spans="1:9" s="8" customFormat="1" ht="12.75">
      <c r="A5" s="6"/>
      <c r="B5" s="2"/>
      <c r="C5" s="2" t="s">
        <v>18</v>
      </c>
      <c r="D5" s="4"/>
      <c r="E5" s="2"/>
      <c r="F5" s="4"/>
      <c r="G5" s="4"/>
      <c r="H5" s="4">
        <f>ROUND(SUM(H2:H4),0)</f>
        <v>0</v>
      </c>
      <c r="I5" s="4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Vakolás és rabicolás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view="pageLayout" zoomScale="140" zoomScalePageLayoutView="140" workbookViewId="0" topLeftCell="A1">
      <selection activeCell="C4" sqref="C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20</v>
      </c>
      <c r="C2" s="1" t="s">
        <v>21</v>
      </c>
      <c r="D2" s="5">
        <v>13</v>
      </c>
      <c r="E2" s="1" t="s">
        <v>13</v>
      </c>
      <c r="H2" s="5">
        <f>ROUND(D2*F2,0)</f>
        <v>0</v>
      </c>
      <c r="I2" s="5">
        <f>ROUND(D2*G2,0)</f>
        <v>0</v>
      </c>
    </row>
    <row r="3" spans="1:9" ht="38.25">
      <c r="A3" s="7">
        <v>2</v>
      </c>
      <c r="B3" s="1" t="s">
        <v>22</v>
      </c>
      <c r="C3" s="1" t="s">
        <v>81</v>
      </c>
      <c r="D3" s="5">
        <v>27</v>
      </c>
      <c r="E3" s="1" t="s">
        <v>33</v>
      </c>
      <c r="H3" s="5">
        <f>ROUND(D3*F3,0)</f>
        <v>0</v>
      </c>
      <c r="I3" s="5">
        <f>ROUND(D3*G3,0)</f>
        <v>0</v>
      </c>
    </row>
    <row r="4" spans="1:9" ht="102">
      <c r="A4" s="7">
        <v>3</v>
      </c>
      <c r="B4" s="1" t="s">
        <v>23</v>
      </c>
      <c r="C4" s="1" t="s">
        <v>82</v>
      </c>
      <c r="D4" s="5">
        <v>24</v>
      </c>
      <c r="E4" s="1" t="s">
        <v>13</v>
      </c>
      <c r="H4" s="5">
        <f>ROUND(D4*F4,0)</f>
        <v>0</v>
      </c>
      <c r="I4" s="5">
        <f>ROUND(D4*G4,0)</f>
        <v>0</v>
      </c>
    </row>
    <row r="5" spans="1:9" s="8" customFormat="1" ht="12.75">
      <c r="A5" s="6"/>
      <c r="B5" s="2"/>
      <c r="C5" s="2" t="s">
        <v>18</v>
      </c>
      <c r="D5" s="4"/>
      <c r="E5" s="2"/>
      <c r="F5" s="4"/>
      <c r="G5" s="4"/>
      <c r="H5" s="4">
        <f>ROUND(SUM(H2:H4),0)</f>
        <v>0</v>
      </c>
      <c r="I5" s="4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Szárazépítés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view="pageLayout" zoomScale="110" zoomScalePageLayoutView="110" workbookViewId="0" topLeftCell="A1">
      <selection activeCell="I9" sqref="I9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25</v>
      </c>
      <c r="C2" s="1" t="s">
        <v>26</v>
      </c>
      <c r="D2" s="5">
        <v>37</v>
      </c>
      <c r="E2" s="1" t="s">
        <v>13</v>
      </c>
      <c r="H2" s="5">
        <f aca="true" t="shared" si="0" ref="H2:H12">D2*F2</f>
        <v>0</v>
      </c>
      <c r="I2" s="5">
        <f aca="true" t="shared" si="1" ref="I2:I12">D2*G2</f>
        <v>0</v>
      </c>
    </row>
    <row r="3" spans="1:9" ht="51">
      <c r="A3" s="7">
        <v>2</v>
      </c>
      <c r="B3" s="1" t="s">
        <v>27</v>
      </c>
      <c r="C3" s="1" t="s">
        <v>63</v>
      </c>
      <c r="D3" s="5">
        <v>43</v>
      </c>
      <c r="E3" s="1" t="s">
        <v>64</v>
      </c>
      <c r="H3" s="5">
        <f t="shared" si="0"/>
        <v>0</v>
      </c>
      <c r="I3" s="5">
        <f t="shared" si="1"/>
        <v>0</v>
      </c>
    </row>
    <row r="4" spans="1:9" ht="114.75">
      <c r="A4" s="7">
        <v>3</v>
      </c>
      <c r="B4" s="1" t="s">
        <v>28</v>
      </c>
      <c r="C4" s="1" t="s">
        <v>29</v>
      </c>
      <c r="D4" s="5">
        <v>37</v>
      </c>
      <c r="E4" s="1" t="s">
        <v>13</v>
      </c>
      <c r="H4" s="5">
        <f t="shared" si="0"/>
        <v>0</v>
      </c>
      <c r="I4" s="5">
        <f t="shared" si="1"/>
        <v>0</v>
      </c>
    </row>
    <row r="5" spans="1:9" ht="63.75">
      <c r="A5" s="7">
        <v>4</v>
      </c>
      <c r="B5" s="1" t="s">
        <v>30</v>
      </c>
      <c r="C5" s="1" t="s">
        <v>31</v>
      </c>
      <c r="D5" s="5">
        <v>118</v>
      </c>
      <c r="E5" s="1" t="s">
        <v>64</v>
      </c>
      <c r="H5" s="5">
        <f t="shared" si="0"/>
        <v>0</v>
      </c>
      <c r="I5" s="5">
        <f t="shared" si="1"/>
        <v>0</v>
      </c>
    </row>
    <row r="6" spans="1:9" ht="51">
      <c r="A6" s="7">
        <v>5</v>
      </c>
      <c r="B6" s="1" t="s">
        <v>32</v>
      </c>
      <c r="C6" s="1" t="s">
        <v>83</v>
      </c>
      <c r="D6" s="5">
        <v>29</v>
      </c>
      <c r="E6" s="1" t="s">
        <v>33</v>
      </c>
      <c r="H6" s="5">
        <f t="shared" si="0"/>
        <v>0</v>
      </c>
      <c r="I6" s="5">
        <f t="shared" si="1"/>
        <v>0</v>
      </c>
    </row>
    <row r="7" spans="1:9" ht="63.75">
      <c r="A7" s="7">
        <v>6</v>
      </c>
      <c r="B7" s="1" t="s">
        <v>34</v>
      </c>
      <c r="C7" s="1" t="s">
        <v>35</v>
      </c>
      <c r="D7" s="5">
        <v>72</v>
      </c>
      <c r="E7" s="1" t="s">
        <v>33</v>
      </c>
      <c r="H7" s="5">
        <f t="shared" si="0"/>
        <v>0</v>
      </c>
      <c r="I7" s="5">
        <f t="shared" si="1"/>
        <v>0</v>
      </c>
    </row>
    <row r="8" spans="3:9" ht="25.5">
      <c r="C8" s="1" t="s">
        <v>89</v>
      </c>
      <c r="D8" s="5">
        <v>248</v>
      </c>
      <c r="E8" s="1" t="s">
        <v>13</v>
      </c>
      <c r="H8" s="5">
        <f t="shared" si="0"/>
        <v>0</v>
      </c>
      <c r="I8" s="5">
        <f t="shared" si="1"/>
        <v>0</v>
      </c>
    </row>
    <row r="9" spans="3:9" ht="25.5">
      <c r="C9" s="1" t="s">
        <v>90</v>
      </c>
      <c r="D9" s="5">
        <v>248</v>
      </c>
      <c r="E9" s="1" t="s">
        <v>13</v>
      </c>
      <c r="H9" s="5">
        <f t="shared" si="0"/>
        <v>0</v>
      </c>
      <c r="I9" s="5">
        <f t="shared" si="1"/>
        <v>0</v>
      </c>
    </row>
    <row r="10" spans="3:9" ht="12.75">
      <c r="C10" s="1" t="s">
        <v>91</v>
      </c>
      <c r="D10" s="5">
        <v>248</v>
      </c>
      <c r="E10" s="1" t="s">
        <v>13</v>
      </c>
      <c r="H10" s="5">
        <f t="shared" si="0"/>
        <v>0</v>
      </c>
      <c r="I10" s="5">
        <f t="shared" si="1"/>
        <v>0</v>
      </c>
    </row>
    <row r="11" spans="3:9" ht="12.75">
      <c r="C11" s="1" t="s">
        <v>93</v>
      </c>
      <c r="D11" s="5">
        <v>248</v>
      </c>
      <c r="E11" s="1" t="s">
        <v>13</v>
      </c>
      <c r="H11" s="5">
        <f t="shared" si="0"/>
        <v>0</v>
      </c>
      <c r="I11" s="5">
        <f t="shared" si="1"/>
        <v>0</v>
      </c>
    </row>
    <row r="12" spans="3:9" ht="29.25" customHeight="1">
      <c r="C12" s="1" t="s">
        <v>92</v>
      </c>
      <c r="D12" s="5">
        <v>248</v>
      </c>
      <c r="E12" s="1" t="s">
        <v>13</v>
      </c>
      <c r="H12" s="5">
        <f t="shared" si="0"/>
        <v>0</v>
      </c>
      <c r="I12" s="5">
        <f t="shared" si="1"/>
        <v>0</v>
      </c>
    </row>
    <row r="13" spans="1:9" s="8" customFormat="1" ht="12.75">
      <c r="A13" s="6"/>
      <c r="B13" s="2"/>
      <c r="C13" s="2" t="s">
        <v>18</v>
      </c>
      <c r="D13" s="4"/>
      <c r="E13" s="2"/>
      <c r="F13" s="4"/>
      <c r="G13" s="4"/>
      <c r="H13" s="4">
        <f>SUM(H2:H12)</f>
        <v>0</v>
      </c>
      <c r="I13" s="4">
        <f>SUM(I2:I12)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Hideg- és melegburkolatok készítése, aljzat előkészítés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view="pageLayout" zoomScale="90" zoomScalePageLayoutView="90" workbookViewId="0" topLeftCell="A1">
      <selection activeCell="G9" sqref="G9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3" spans="1:9" ht="38.25">
      <c r="A3" s="7">
        <v>1</v>
      </c>
      <c r="B3" s="1" t="s">
        <v>55</v>
      </c>
      <c r="C3" s="1" t="s">
        <v>84</v>
      </c>
      <c r="D3" s="5">
        <v>1940</v>
      </c>
      <c r="E3" s="1" t="s">
        <v>13</v>
      </c>
      <c r="H3" s="5">
        <f aca="true" t="shared" si="0" ref="H3:H11">ROUND(D3*F3,0)</f>
        <v>0</v>
      </c>
      <c r="I3" s="5">
        <f aca="true" t="shared" si="1" ref="I3:I11">ROUND(D3*G3,0)</f>
        <v>0</v>
      </c>
    </row>
    <row r="4" spans="1:9" ht="51">
      <c r="A4" s="7">
        <v>2</v>
      </c>
      <c r="B4" s="1" t="s">
        <v>62</v>
      </c>
      <c r="C4" s="1" t="s">
        <v>61</v>
      </c>
      <c r="D4" s="5">
        <v>210</v>
      </c>
      <c r="E4" s="1" t="s">
        <v>13</v>
      </c>
      <c r="H4" s="5">
        <f t="shared" si="0"/>
        <v>0</v>
      </c>
      <c r="I4" s="5">
        <f t="shared" si="1"/>
        <v>0</v>
      </c>
    </row>
    <row r="5" spans="1:9" ht="76.5">
      <c r="A5" s="7">
        <v>3</v>
      </c>
      <c r="B5" s="1" t="s">
        <v>37</v>
      </c>
      <c r="C5" s="1" t="s">
        <v>38</v>
      </c>
      <c r="D5" s="5">
        <v>210</v>
      </c>
      <c r="E5" s="1" t="s">
        <v>13</v>
      </c>
      <c r="H5" s="5">
        <f t="shared" si="0"/>
        <v>0</v>
      </c>
      <c r="I5" s="5">
        <f t="shared" si="1"/>
        <v>0</v>
      </c>
    </row>
    <row r="6" spans="1:9" ht="76.5">
      <c r="A6" s="7">
        <v>4</v>
      </c>
      <c r="B6" s="1" t="s">
        <v>39</v>
      </c>
      <c r="C6" s="1" t="s">
        <v>85</v>
      </c>
      <c r="D6" s="5">
        <v>1593</v>
      </c>
      <c r="E6" s="1" t="s">
        <v>13</v>
      </c>
      <c r="H6" s="5">
        <f t="shared" si="0"/>
        <v>0</v>
      </c>
      <c r="I6" s="5">
        <f t="shared" si="1"/>
        <v>0</v>
      </c>
    </row>
    <row r="7" spans="1:9" ht="51">
      <c r="A7" s="7">
        <v>5</v>
      </c>
      <c r="B7" s="1" t="s">
        <v>59</v>
      </c>
      <c r="C7" s="1" t="s">
        <v>60</v>
      </c>
      <c r="D7" s="5">
        <v>3</v>
      </c>
      <c r="E7" s="1" t="s">
        <v>13</v>
      </c>
      <c r="H7" s="5">
        <f t="shared" si="0"/>
        <v>0</v>
      </c>
      <c r="I7" s="5">
        <f t="shared" si="1"/>
        <v>0</v>
      </c>
    </row>
    <row r="8" spans="1:9" ht="89.25">
      <c r="A8" s="7">
        <v>6</v>
      </c>
      <c r="B8" s="1" t="s">
        <v>40</v>
      </c>
      <c r="C8" s="1" t="s">
        <v>86</v>
      </c>
      <c r="D8" s="5">
        <v>1480</v>
      </c>
      <c r="E8" s="1" t="s">
        <v>13</v>
      </c>
      <c r="H8" s="5">
        <f t="shared" si="0"/>
        <v>0</v>
      </c>
      <c r="I8" s="5">
        <f t="shared" si="1"/>
        <v>0</v>
      </c>
    </row>
    <row r="9" spans="1:9" ht="51">
      <c r="A9" s="21">
        <v>1</v>
      </c>
      <c r="B9" s="20" t="s">
        <v>76</v>
      </c>
      <c r="C9" s="20" t="s">
        <v>77</v>
      </c>
      <c r="D9" s="22">
        <v>116</v>
      </c>
      <c r="E9" s="20" t="s">
        <v>13</v>
      </c>
      <c r="F9" s="22"/>
      <c r="G9" s="22"/>
      <c r="H9" s="22">
        <f t="shared" si="0"/>
        <v>0</v>
      </c>
      <c r="I9" s="22">
        <f t="shared" si="1"/>
        <v>0</v>
      </c>
    </row>
    <row r="10" spans="1:9" ht="81.75" customHeight="1">
      <c r="A10" s="21">
        <v>2</v>
      </c>
      <c r="B10" s="20" t="s">
        <v>78</v>
      </c>
      <c r="C10" s="20" t="s">
        <v>79</v>
      </c>
      <c r="D10" s="22">
        <v>116</v>
      </c>
      <c r="E10" s="20" t="s">
        <v>13</v>
      </c>
      <c r="F10" s="22"/>
      <c r="G10" s="22"/>
      <c r="H10" s="22">
        <f t="shared" si="0"/>
        <v>0</v>
      </c>
      <c r="I10" s="22">
        <f t="shared" si="1"/>
        <v>0</v>
      </c>
    </row>
    <row r="11" spans="1:9" ht="38.25">
      <c r="A11" s="7">
        <v>7</v>
      </c>
      <c r="B11" s="1" t="s">
        <v>56</v>
      </c>
      <c r="C11" s="1" t="s">
        <v>58</v>
      </c>
      <c r="D11" s="5">
        <v>1</v>
      </c>
      <c r="E11" s="1" t="s">
        <v>57</v>
      </c>
      <c r="H11" s="5">
        <f t="shared" si="0"/>
        <v>0</v>
      </c>
      <c r="I11" s="5">
        <f t="shared" si="1"/>
        <v>0</v>
      </c>
    </row>
    <row r="12" spans="1:9" s="8" customFormat="1" ht="12.75">
      <c r="A12" s="6"/>
      <c r="B12" s="2"/>
      <c r="C12" s="2" t="s">
        <v>18</v>
      </c>
      <c r="D12" s="4"/>
      <c r="E12" s="2"/>
      <c r="F12" s="4"/>
      <c r="G12" s="4"/>
      <c r="H12" s="4">
        <f>SUM(H3:H11)</f>
        <v>0</v>
      </c>
      <c r="I12" s="4">
        <f>SUM(I3:I11)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view="pageLayout" zoomScaleNormal="90" workbookViewId="0" topLeftCell="A1">
      <selection activeCell="C2" sqref="C2"/>
    </sheetView>
  </sheetViews>
  <sheetFormatPr defaultColWidth="9.140625" defaultRowHeight="15"/>
  <cols>
    <col min="1" max="1" width="3.00390625" style="0" customWidth="1"/>
    <col min="3" max="3" width="31.7109375" style="0" customWidth="1"/>
    <col min="4" max="5" width="4.8515625" style="0" customWidth="1"/>
    <col min="6" max="6" width="8.00390625" style="0" customWidth="1"/>
    <col min="7" max="7" width="7.8515625" style="0" customWidth="1"/>
    <col min="8" max="8" width="8.421875" style="0" customWidth="1"/>
  </cols>
  <sheetData>
    <row r="1" spans="1:9" ht="38.25">
      <c r="A1" s="23" t="s">
        <v>3</v>
      </c>
      <c r="B1" s="24" t="s">
        <v>4</v>
      </c>
      <c r="C1" s="24" t="s">
        <v>5</v>
      </c>
      <c r="D1" s="25" t="s">
        <v>6</v>
      </c>
      <c r="E1" s="24" t="s">
        <v>7</v>
      </c>
      <c r="F1" s="25" t="s">
        <v>8</v>
      </c>
      <c r="G1" s="25" t="s">
        <v>9</v>
      </c>
      <c r="H1" s="25" t="s">
        <v>10</v>
      </c>
      <c r="I1" s="25" t="s">
        <v>11</v>
      </c>
    </row>
    <row r="2" spans="1:9" ht="72.75" customHeight="1">
      <c r="A2" s="21">
        <v>1</v>
      </c>
      <c r="B2" s="20" t="s">
        <v>65</v>
      </c>
      <c r="C2" s="20" t="s">
        <v>66</v>
      </c>
      <c r="D2" s="22">
        <v>15</v>
      </c>
      <c r="E2" s="20" t="s">
        <v>13</v>
      </c>
      <c r="F2" s="22"/>
      <c r="G2" s="22"/>
      <c r="H2" s="22"/>
      <c r="I2" s="22">
        <f>ROUND(D2*G2,0)</f>
        <v>0</v>
      </c>
    </row>
    <row r="3" spans="1:9" ht="43.5" customHeight="1">
      <c r="A3" s="21">
        <v>2</v>
      </c>
      <c r="B3" s="20" t="s">
        <v>67</v>
      </c>
      <c r="C3" s="20" t="s">
        <v>87</v>
      </c>
      <c r="D3" s="22">
        <v>15</v>
      </c>
      <c r="E3" s="20" t="s">
        <v>13</v>
      </c>
      <c r="F3" s="22"/>
      <c r="G3" s="22"/>
      <c r="H3" s="22"/>
      <c r="I3" s="22">
        <f>ROUND(D3*G3,0)</f>
        <v>0</v>
      </c>
    </row>
    <row r="4" spans="1:9" ht="54" customHeight="1">
      <c r="A4" s="21">
        <v>3</v>
      </c>
      <c r="B4" s="20" t="s">
        <v>68</v>
      </c>
      <c r="C4" s="20" t="s">
        <v>69</v>
      </c>
      <c r="D4" s="22">
        <v>27</v>
      </c>
      <c r="E4" s="20" t="s">
        <v>13</v>
      </c>
      <c r="F4" s="22"/>
      <c r="G4" s="22"/>
      <c r="H4" s="22"/>
      <c r="I4" s="22">
        <f>ROUND(D4*G4,0)</f>
        <v>0</v>
      </c>
    </row>
    <row r="5" spans="1:9" ht="18" customHeight="1">
      <c r="A5" s="23"/>
      <c r="B5" s="24"/>
      <c r="C5" s="24" t="s">
        <v>18</v>
      </c>
      <c r="D5" s="25"/>
      <c r="E5" s="24"/>
      <c r="F5" s="25"/>
      <c r="G5" s="25"/>
      <c r="H5" s="25">
        <f>ROUND(SUM(H2:H4),0)</f>
        <v>0</v>
      </c>
      <c r="I5" s="25">
        <f>ROUND(SUM(I2:I4),0)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view="pageLayout" zoomScaleNormal="130" workbookViewId="0" topLeftCell="A1">
      <selection activeCell="E13" sqref="E13"/>
    </sheetView>
  </sheetViews>
  <sheetFormatPr defaultColWidth="9.140625" defaultRowHeight="15"/>
  <cols>
    <col min="1" max="1" width="3.8515625" style="0" customWidth="1"/>
    <col min="3" max="3" width="32.8515625" style="0" customWidth="1"/>
    <col min="4" max="4" width="4.8515625" style="0" customWidth="1"/>
    <col min="5" max="5" width="4.421875" style="0" customWidth="1"/>
    <col min="6" max="7" width="7.421875" style="0" customWidth="1"/>
    <col min="8" max="8" width="7.8515625" style="0" customWidth="1"/>
  </cols>
  <sheetData>
    <row r="1" spans="1:9" ht="38.25">
      <c r="A1" s="23" t="s">
        <v>3</v>
      </c>
      <c r="B1" s="24" t="s">
        <v>4</v>
      </c>
      <c r="C1" s="24" t="s">
        <v>5</v>
      </c>
      <c r="D1" s="25" t="s">
        <v>6</v>
      </c>
      <c r="E1" s="24" t="s">
        <v>7</v>
      </c>
      <c r="F1" s="25" t="s">
        <v>8</v>
      </c>
      <c r="G1" s="25" t="s">
        <v>9</v>
      </c>
      <c r="H1" s="25" t="s">
        <v>10</v>
      </c>
      <c r="I1" s="25" t="s">
        <v>11</v>
      </c>
    </row>
    <row r="2" spans="1:9" ht="33.75" customHeight="1">
      <c r="A2" s="21">
        <v>1</v>
      </c>
      <c r="B2" s="20" t="s">
        <v>71</v>
      </c>
      <c r="C2" s="20" t="s">
        <v>72</v>
      </c>
      <c r="D2" s="22">
        <v>4</v>
      </c>
      <c r="E2" s="20" t="s">
        <v>33</v>
      </c>
      <c r="F2" s="22"/>
      <c r="G2" s="22"/>
      <c r="H2" s="22">
        <f>ROUND(D2*F2,0)</f>
        <v>0</v>
      </c>
      <c r="I2" s="22">
        <f>ROUND(D2*G2,0)</f>
        <v>0</v>
      </c>
    </row>
    <row r="3" spans="1:9" ht="93" customHeight="1">
      <c r="A3" s="21">
        <v>2</v>
      </c>
      <c r="B3" s="20" t="s">
        <v>73</v>
      </c>
      <c r="C3" s="20" t="s">
        <v>74</v>
      </c>
      <c r="D3" s="22">
        <v>7</v>
      </c>
      <c r="E3" s="20" t="s">
        <v>33</v>
      </c>
      <c r="F3" s="22"/>
      <c r="G3" s="22"/>
      <c r="H3" s="22">
        <f>ROUND(D3*F3,0)</f>
        <v>0</v>
      </c>
      <c r="I3" s="22">
        <f>ROUND(D3*G3,0)</f>
        <v>0</v>
      </c>
    </row>
    <row r="4" spans="1:9" ht="94.5" customHeight="1">
      <c r="A4" s="21"/>
      <c r="B4" s="20"/>
      <c r="C4" s="26" t="s">
        <v>88</v>
      </c>
      <c r="D4" s="22">
        <v>7</v>
      </c>
      <c r="E4" s="20" t="s">
        <v>57</v>
      </c>
      <c r="F4" s="22"/>
      <c r="G4" s="22"/>
      <c r="H4" s="22">
        <f>ROUND(D4*F4,0)</f>
        <v>0</v>
      </c>
      <c r="I4" s="22">
        <f>ROUND(D4*G4,0)</f>
        <v>0</v>
      </c>
    </row>
    <row r="5" spans="1:9" ht="16.5" customHeight="1">
      <c r="A5" s="23"/>
      <c r="B5" s="24"/>
      <c r="C5" s="24" t="s">
        <v>18</v>
      </c>
      <c r="D5" s="25"/>
      <c r="E5" s="24"/>
      <c r="F5" s="25"/>
      <c r="G5" s="25"/>
      <c r="H5" s="25">
        <f>SUM(H2:H4)</f>
        <v>0</v>
      </c>
      <c r="I5" s="25">
        <f>SUM(I2:I4)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2021-08-12T11:04:47Z</cp:lastPrinted>
  <dcterms:created xsi:type="dcterms:W3CDTF">2020-06-24T11:02:18Z</dcterms:created>
  <dcterms:modified xsi:type="dcterms:W3CDTF">2021-06-25T08:50:00Z</dcterms:modified>
  <cp:category/>
  <cp:version/>
  <cp:contentType/>
  <cp:contentStatus/>
</cp:coreProperties>
</file>